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con C. Esp\"/>
    </mc:Choice>
  </mc:AlternateContent>
  <xr:revisionPtr revIDLastSave="0" documentId="13_ncr:1_{DDE62667-37EA-4BF9-8F01-B9C5EF38587B}"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57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<sst xmlns="http://schemas.openxmlformats.org/spreadsheetml/2006/main" count="444" uniqueCount="341">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</sst>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3" sqref="A13:L13"/>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158</v>
      </c>
      <c r="B10" s="139"/>
      <c r="C10" s="139"/>
      <c r="D10" s="135" t="str">
        <f>VLOOKUP(A10,datos,2,0)</f>
        <v>Técnico/a 2</v>
      </c>
      <c r="E10" s="135"/>
      <c r="F10" s="135"/>
      <c r="G10" s="172" t="str">
        <f>VLOOKUP(A10,datos,3,0)</f>
        <v>Técnico/a soporte videoconferencias</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Conocimientos aplicados de la herramienta de ticketing EasyVista.
Conocimientos aplicados del sistema de presentación inalámbrico Barco.</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15 años de experiencia global.</v>
      </c>
      <c r="C19" s="108"/>
      <c r="D19" s="108"/>
      <c r="E19" s="108"/>
      <c r="F19" s="108"/>
      <c r="G19" s="108"/>
      <c r="H19" s="108"/>
      <c r="I19" s="43"/>
      <c r="J19" s="89"/>
      <c r="K19" s="89"/>
      <c r="L19" s="90"/>
    </row>
    <row r="20" spans="1:12" s="2" customFormat="1" ht="60" customHeight="1" thickBot="1" x14ac:dyDescent="0.3">
      <c r="A20" s="35" t="s">
        <v>37</v>
      </c>
      <c r="B20" s="107" t="str">
        <f>VLOOKUP(A10,datos,7,0)</f>
        <v>Al menos 10 años de experiencia global en el sector de las Tecnologías de la Información.</v>
      </c>
      <c r="C20" s="108"/>
      <c r="D20" s="108"/>
      <c r="E20" s="108"/>
      <c r="F20" s="108"/>
      <c r="G20" s="108"/>
      <c r="H20" s="108"/>
      <c r="I20" s="43"/>
      <c r="J20" s="89"/>
      <c r="K20" s="89"/>
      <c r="L20" s="90"/>
    </row>
    <row r="21" spans="1:12" s="2" customFormat="1" ht="60" customHeight="1" thickBot="1" x14ac:dyDescent="0.3">
      <c r="A21" s="35" t="s">
        <v>38</v>
      </c>
      <c r="B21" s="107" t="str">
        <f>VLOOKUP(A10,datos,8,0)</f>
        <v>Al menos 8 años de experiencia en administración de sistemas de gestión de salas bajo infraestructura hardware Cisco y software VQ.</v>
      </c>
      <c r="C21" s="107"/>
      <c r="D21" s="107"/>
      <c r="E21" s="107"/>
      <c r="F21" s="107"/>
      <c r="G21" s="107"/>
      <c r="H21" s="107"/>
      <c r="I21" s="43"/>
      <c r="J21" s="89"/>
      <c r="K21" s="89"/>
      <c r="L21" s="90"/>
    </row>
    <row r="22" spans="1:12" s="2" customFormat="1" ht="60" customHeight="1" thickBot="1" x14ac:dyDescent="0.3">
      <c r="A22" s="35" t="s">
        <v>39</v>
      </c>
      <c r="B22" s="107" t="str">
        <f>VLOOKUP(A10,datos,9,0)</f>
        <v xml:space="preserve">Al menos 5 años de experiencia administrando y gestionando la plataforma de colaboración Spontania. </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Al menos 10 años de experiencia en soporte de videoconferencias a usuarios VIP.</v>
      </c>
      <c r="B24" s="92"/>
      <c r="C24" s="92"/>
      <c r="D24" s="92"/>
      <c r="E24" s="92"/>
      <c r="F24" s="92"/>
      <c r="G24" s="92"/>
      <c r="H24" s="93"/>
      <c r="I24" s="43"/>
      <c r="J24" s="89"/>
      <c r="K24" s="89"/>
      <c r="L24" s="90"/>
    </row>
    <row r="25" spans="1:12" s="2" customFormat="1" ht="65.400000000000006" customHeight="1" thickBot="1" x14ac:dyDescent="0.3">
      <c r="A25" s="91" t="str">
        <f>VLOOKUP(A10,datos,11,0)</f>
        <v>Al menos 10 años de experiencia administrando equipos de sala y gestión de sistemas de videoconferencias.</v>
      </c>
      <c r="B25" s="92"/>
      <c r="C25" s="92"/>
      <c r="D25" s="92"/>
      <c r="E25" s="92"/>
      <c r="F25" s="92"/>
      <c r="G25" s="92"/>
      <c r="H25" s="93"/>
      <c r="I25" s="43"/>
      <c r="J25" s="89"/>
      <c r="K25" s="89"/>
      <c r="L25" s="90"/>
    </row>
    <row r="26" spans="1:12" s="2" customFormat="1" ht="65.400000000000006" customHeight="1" thickBot="1" x14ac:dyDescent="0.3">
      <c r="A26" s="91" t="str">
        <f>VLOOKUP(A10,datos,12,0)</f>
        <v>Al menos 8 años de experiencia administrando el servicio de reuniones "Reúnete".</v>
      </c>
      <c r="B26" s="92"/>
      <c r="C26" s="92"/>
      <c r="D26" s="92"/>
      <c r="E26" s="92"/>
      <c r="F26" s="92"/>
      <c r="G26" s="92"/>
      <c r="H26" s="93"/>
      <c r="I26" s="43"/>
      <c r="J26" s="89"/>
      <c r="K26" s="89"/>
      <c r="L26" s="90"/>
    </row>
    <row r="27" spans="1:12" s="2" customFormat="1" ht="65.400000000000006" customHeight="1" thickBot="1" x14ac:dyDescent="0.3">
      <c r="A27" s="91" t="str">
        <f>VLOOKUP(A10,datos,13,0)</f>
        <v>Al menos 8 años de experiencia trabajando con la herramienta de ticketing Pandora.</v>
      </c>
      <c r="B27" s="92"/>
      <c r="C27" s="92"/>
      <c r="D27" s="92"/>
      <c r="E27" s="92"/>
      <c r="F27" s="92"/>
      <c r="G27" s="92"/>
      <c r="H27" s="93"/>
      <c r="I27" s="43"/>
      <c r="J27" s="89"/>
      <c r="K27" s="89"/>
      <c r="L27" s="90"/>
    </row>
    <row r="28" spans="1:12" s="2" customFormat="1" ht="65.400000000000006" customHeight="1" thickBot="1" x14ac:dyDescent="0.3">
      <c r="A28" s="91" t="str">
        <f>VLOOKUP(A10,datos,14,0)</f>
        <v>Al menos 5 años realizando seguimiento de ANS de operación y KPIs de despliegues en servicios de videoconferencia.</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z3fFrpVhJfDr2Dh1WON3pnDtahHYEUgKtsiz/DvKIY/rJQd6LwzoqcKLv+LRIIQilWQWU3fPn5H4Dtr3Oz8AUQ==" saltValue="z+i6ikPYVItMNbdJJ3FBsg=="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26/05/2024" prompt="Deberá indicar la fecha en la que finalizó la formación indicada si desconoce el día, indique 01/mes/año. No se valorarán formaciones en curso o no finalizadas a fecha de finalización del plazo de solicitudes: 26/05/2024" sqref="A105:A106 A114:A119 A109:A111" xr:uid="{F019ECEF-FDC9-4103-B405-0D0373FCA27A}">
      <formula1>23377</formula1>
      <formula2>45438</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2024-12-30T08:39:16Z</dcterms:modified>
</cp:coreProperties>
</file>